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<sst xmlns="http://schemas.openxmlformats.org/spreadsheetml/2006/main" count="360" uniqueCount="66">
  <si>
    <t xml:space="preserve">PROJECT TITLE:  </t>
  </si>
  <si>
    <t>Medical Asst. Transportation Program</t>
  </si>
  <si>
    <t>PROJECT TITLE:</t>
  </si>
  <si>
    <t>PDA Aging Block Grant</t>
  </si>
  <si>
    <t>DEPARTMENT:</t>
  </si>
  <si>
    <t>DHS - OCS</t>
  </si>
  <si>
    <t>DHS - AAA</t>
  </si>
  <si>
    <t>ENTITLEMENT DATE:</t>
  </si>
  <si>
    <t>7/1/04 to 6/30/05</t>
  </si>
  <si>
    <t>7/01/04 - 6/30/05</t>
  </si>
  <si>
    <t>FUNDING SOURCE</t>
  </si>
  <si>
    <t>Amount</t>
  </si>
  <si>
    <t>% Dist</t>
  </si>
  <si>
    <t>Fees</t>
  </si>
  <si>
    <t>State</t>
  </si>
  <si>
    <t>Federal</t>
  </si>
  <si>
    <t>Other Funds</t>
  </si>
  <si>
    <t>TOTAL</t>
  </si>
  <si>
    <t>BUDGETED EXPENDITURES</t>
  </si>
  <si>
    <t>Personnel (  )</t>
  </si>
  <si>
    <t>Services</t>
  </si>
  <si>
    <t>Operations</t>
  </si>
  <si>
    <t>0.00%</t>
  </si>
  <si>
    <t>Equipment</t>
  </si>
  <si>
    <t>PROJECT DESCRIPTION</t>
  </si>
  <si>
    <r>
      <t>AMEND--</t>
    </r>
    <r>
      <rPr>
        <sz val="10"/>
        <rFont val="Arial"/>
        <family val="2"/>
      </rPr>
      <t xml:space="preserve">Amended Pre-Expenditure plan and accept additional funds from the PA Dept. of Public Welfare for the FY 2004-2005 (July 1, 2004 - June 30, 2005) Medical Assistance Transportation Program (MATP), increasing the amount of the grant by $437,064, from $5,939,476 to $6,376,540.  MATP provides non-emergency transportation services to Medical Assistance-eligible Allegheny County residents.  </t>
    </r>
  </si>
  <si>
    <r>
      <t>AMEND--</t>
    </r>
    <r>
      <rPr>
        <sz val="10"/>
        <rFont val="Arial"/>
        <family val="2"/>
      </rPr>
      <t xml:space="preserve">Request authority to amend FY-04/05 PDA Aging Block Grant from $35,746,102 to $36,813,060--an increase of $1,066,958.  County match remains the same.  Additional funds support various Aging services. </t>
    </r>
  </si>
  <si>
    <t>Senior Farmers Market Nutrition Prog</t>
  </si>
  <si>
    <t>WIA Resource Sharing Agreement</t>
  </si>
  <si>
    <t>DHS - OCS and AAA</t>
  </si>
  <si>
    <t>5/1/04-11/30/04</t>
  </si>
  <si>
    <r>
      <t>RENEW--</t>
    </r>
    <r>
      <rPr>
        <sz val="10"/>
        <rFont val="Arial"/>
        <family val="2"/>
      </rPr>
      <t xml:space="preserve">To accept funds from the PA Department of Agriculture in the amount of $23,418 to conduct the FY 2004 Senior Farmer's Market Nutrition Program effective 5/1/04 through 11/30/04.  The funds are to be split 25%/75% between OCS ($5,854) and AAA ($17,564).  </t>
    </r>
    <r>
      <rPr>
        <b/>
        <sz val="10"/>
        <rFont val="Arial"/>
        <family val="2"/>
      </rPr>
      <t>NO COUNTY FUNDS INVOLVED.</t>
    </r>
  </si>
  <si>
    <t>WIA 10% Statewide Activities</t>
  </si>
  <si>
    <t>Mental Retardation Operations</t>
  </si>
  <si>
    <t>Mental Retardation</t>
  </si>
  <si>
    <t>ENTITLEMENT DATE</t>
  </si>
  <si>
    <t>07/01/03-06/30/04</t>
  </si>
  <si>
    <t>County Match</t>
  </si>
  <si>
    <t>Personnel</t>
  </si>
  <si>
    <r>
      <t>AMEND--</t>
    </r>
    <r>
      <rPr>
        <sz val="10"/>
        <rFont val="Arial"/>
        <family val="2"/>
      </rPr>
      <t xml:space="preserve">To increase Workforce Investement Act (WIA) 10% Statewide funds from the PA Department of Labor and Industry for Program Year 2004 (7/1/04-6/30/05) by $50,000, from $205,000 to $255,000, to be used by WQED for a multimedia teen focused program.  </t>
    </r>
  </si>
  <si>
    <r>
      <t>AMEND-</t>
    </r>
    <r>
      <rPr>
        <sz val="10"/>
        <rFont val="Arial"/>
        <family val="0"/>
      </rPr>
      <t xml:space="preserve">-Prior Year Audit Pool funds that have been received from agencies owing payback as a result of year end audit.  The funds will be used to offset audited deficit incurred  by other agencies.  This bring the MR total 2003/2004 appropriation to $189,413,198.                               </t>
    </r>
  </si>
  <si>
    <t>FAMILY CENTER INITIATIVE 05/06</t>
  </si>
  <si>
    <t>Southwest Regional Training Center - 05/06</t>
  </si>
  <si>
    <t>Department of Human Services CYF</t>
  </si>
  <si>
    <t>7/1/2005-6/30/2006</t>
  </si>
  <si>
    <t>Personnel ( )</t>
  </si>
  <si>
    <r>
      <t>RENEW--</t>
    </r>
    <r>
      <rPr>
        <sz val="10"/>
        <rFont val="Arial"/>
        <family val="0"/>
      </rPr>
      <t>Family Center Initiative funds are provided annually by DPW to support the operation of three service providers.  Said providers are Allegheny Intermediate Unit, YMCA of Homewood Brushton, and the Pitttsburgh School District.</t>
    </r>
  </si>
  <si>
    <r>
      <t>RENEW--</t>
    </r>
    <r>
      <rPr>
        <sz val="10"/>
        <rFont val="Arial"/>
        <family val="0"/>
      </rPr>
      <t>SWRTC funds are provided annually by the University of Pittsburgh to support the operation of the Regional Training Center.  Various vendors are used for the costs associated with training sessions, such as room rental, equipment rental, meals/refreshments, etc.</t>
    </r>
  </si>
  <si>
    <t>Title IV-E Independent Living - FY 05/06</t>
  </si>
  <si>
    <t>Human Services Development Fund</t>
  </si>
  <si>
    <t>07/1/05 to 6/30/06</t>
  </si>
  <si>
    <r>
      <t>RENEW--</t>
    </r>
    <r>
      <rPr>
        <sz val="10"/>
        <rFont val="Arial"/>
        <family val="0"/>
      </rPr>
      <t>Grant funds are used for the support of various independent living programs.  Such programs provide youths, ages 16-21 yrs with making the transition from placement to independent living with the skills and resources necessary to become independent and productive members of society</t>
    </r>
  </si>
  <si>
    <r>
      <t>RENEW--</t>
    </r>
    <r>
      <rPr>
        <sz val="10"/>
        <rFont val="Arial"/>
        <family val="2"/>
      </rPr>
      <t xml:space="preserve">Human Services Development Fund (HSDF) award from the Pennsylvania Department of Public Welfare in the amount $3,874,733 for PY-05 (7/1/05 to 6/30/06).  The Human Services Development Fund (HSDF) provides early intervention, prevention and support services for Allegheny County residents. </t>
    </r>
  </si>
  <si>
    <t>HAVA Title II</t>
  </si>
  <si>
    <t>Community Services Block Grant</t>
  </si>
  <si>
    <t>Admin Services - Elections</t>
  </si>
  <si>
    <t>10/1/04 to11/2/04</t>
  </si>
  <si>
    <r>
      <t>NEW</t>
    </r>
    <r>
      <rPr>
        <sz val="10"/>
        <rFont val="Arial"/>
        <family val="2"/>
      </rPr>
      <t>--Federal funds received from the Help America Vote Act (HAVA) to provide financial assistance in processing voter registration applications.</t>
    </r>
  </si>
  <si>
    <r>
      <t>RENEW--</t>
    </r>
    <r>
      <rPr>
        <sz val="10"/>
        <rFont val="Arial"/>
        <family val="2"/>
      </rPr>
      <t xml:space="preserve">Annual Community Services Block Grant (CSBG) award from the Pennsylvania Department of Community and Economic Development in the amount $1,450,486 for PY-05 (7/1/05 to 6/30/06).  CSBG is a federally funded anti-poverty program to help low income individuals and families achieve stability and self sufficiency, and to strengthen communities.  </t>
    </r>
  </si>
  <si>
    <t>Single Point of Contact (SPOC)</t>
  </si>
  <si>
    <t xml:space="preserve">PROJECT TITLE :  </t>
  </si>
  <si>
    <t>ECC Supported Work Program</t>
  </si>
  <si>
    <t>07/1/04 to 6/30/05</t>
  </si>
  <si>
    <r>
      <t>AMEND--</t>
    </r>
    <r>
      <rPr>
        <sz val="10"/>
        <rFont val="Arial"/>
        <family val="2"/>
      </rPr>
      <t xml:space="preserve">To accept additional funds in the amount of $219,300 for PY-04, for a revised total of $8,712,630, to administer the SPOC programs to provide employment and training to welfare recipients.  </t>
    </r>
    <r>
      <rPr>
        <b/>
        <sz val="10"/>
        <rFont val="Arial"/>
        <family val="2"/>
      </rPr>
      <t>NO COUNTY FUNDS INVOLVED.</t>
    </r>
  </si>
  <si>
    <r>
      <t>AMEND--</t>
    </r>
    <r>
      <rPr>
        <sz val="10"/>
        <rFont val="Arial"/>
        <family val="2"/>
      </rPr>
      <t xml:space="preserve">Additional funds in the amount of $19,152 from the PA Dept. of Community &amp; Economic Development for PY-04 (July 1, 2004 to June 30, 2005), for a revised allocation of $158,733. Funds are used for the Employment &amp; Community Conservation (ECC) Supported Work Program to provide supported work activities for welfare recipients.  </t>
    </r>
  </si>
  <si>
    <r>
      <t>NEW--</t>
    </r>
    <r>
      <rPr>
        <sz val="10"/>
        <rFont val="Arial"/>
        <family val="2"/>
      </rPr>
      <t xml:space="preserve">To accept funds from the PA Department of Labor &amp; Industry, Bureau of Workforce Development Partnership, in the amount of $824,133.  This represents a reimbursement for costs incurred by the Allegheny County East and Allegheny County West CareerLink programs for the period July 1, 2004 to June 30, 2005.  </t>
    </r>
    <r>
      <rPr>
        <b/>
        <sz val="10"/>
        <rFont val="Arial"/>
        <family val="2"/>
      </rPr>
      <t>NO COUNTY FUNDS INVOLVED.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</si>
</sst>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0"/>
    </font>
    <font>
      <sz val="9"/>
      <name val="Arial"/>
      <family val="0"/>
    </font>
    <font>
      <sz val="8"/>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top style="medium">
        <color indexed="8"/>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color indexed="8"/>
      </top>
      <bottom style="medium">
        <color indexed="8"/>
      </bottom>
    </border>
    <border>
      <left>
        <color indexed="63"/>
      </left>
      <right style="medium"/>
      <top style="medium">
        <color indexed="8"/>
      </top>
      <bottom style="medium">
        <color indexed="8"/>
      </bottom>
    </border>
    <border>
      <left style="medium">
        <color indexed="8"/>
      </left>
      <right style="medium"/>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0" borderId="1" xfId="0" applyFont="1" applyBorder="1" applyAlignment="1" applyProtection="1">
      <alignment wrapText="1"/>
      <protection/>
    </xf>
    <xf numFmtId="0" fontId="2" fillId="0" borderId="2" xfId="0" applyFont="1" applyBorder="1" applyAlignment="1" applyProtection="1">
      <alignment wrapText="1"/>
      <protection locked="0"/>
    </xf>
    <xf numFmtId="0" fontId="2" fillId="0" borderId="3" xfId="0" applyFont="1"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1" fillId="0" borderId="4" xfId="0" applyFont="1" applyBorder="1" applyAlignment="1" applyProtection="1">
      <alignment wrapText="1"/>
      <protection/>
    </xf>
    <xf numFmtId="0" fontId="0" fillId="0" borderId="0" xfId="0" applyAlignment="1" applyProtection="1">
      <alignment wrapText="1"/>
      <protection locked="0"/>
    </xf>
    <xf numFmtId="0" fontId="0" fillId="0" borderId="5" xfId="0" applyBorder="1" applyAlignment="1" applyProtection="1">
      <alignment wrapText="1"/>
      <protection locked="0"/>
    </xf>
    <xf numFmtId="0" fontId="1" fillId="0" borderId="6" xfId="0" applyFont="1" applyBorder="1" applyAlignment="1" applyProtection="1">
      <alignment wrapText="1"/>
      <protection/>
    </xf>
    <xf numFmtId="14" fontId="0" fillId="0" borderId="7" xfId="0" applyNumberFormat="1" applyBorder="1" applyAlignment="1" applyProtection="1">
      <alignment wrapText="1"/>
      <protection locked="0"/>
    </xf>
    <xf numFmtId="0" fontId="0" fillId="0" borderId="8" xfId="0" applyBorder="1" applyAlignment="1" applyProtection="1">
      <alignment wrapText="1"/>
      <protection locked="0"/>
    </xf>
    <xf numFmtId="0" fontId="1" fillId="0" borderId="9"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0" fillId="2" borderId="6" xfId="0" applyFill="1" applyBorder="1" applyAlignment="1" applyProtection="1">
      <alignment wrapText="1"/>
      <protection/>
    </xf>
    <xf numFmtId="0" fontId="0" fillId="2" borderId="12" xfId="0" applyFill="1" applyBorder="1" applyAlignment="1" applyProtection="1">
      <alignment wrapText="1"/>
      <protection/>
    </xf>
    <xf numFmtId="0" fontId="0" fillId="0" borderId="6" xfId="0" applyBorder="1" applyAlignment="1" applyProtection="1">
      <alignment wrapText="1"/>
      <protection/>
    </xf>
    <xf numFmtId="6" fontId="0" fillId="0" borderId="6" xfId="0" applyNumberFormat="1" applyBorder="1" applyAlignment="1" applyProtection="1">
      <alignment horizontal="right" wrapText="1"/>
      <protection locked="0"/>
    </xf>
    <xf numFmtId="10" fontId="0" fillId="0" borderId="12" xfId="0" applyNumberFormat="1" applyBorder="1" applyAlignment="1" applyProtection="1" quotePrefix="1">
      <alignment horizontal="right" wrapText="1"/>
      <protection/>
    </xf>
    <xf numFmtId="10" fontId="0" fillId="0" borderId="12" xfId="0" applyNumberFormat="1" applyBorder="1" applyAlignment="1" applyProtection="1">
      <alignment horizontal="right" wrapText="1"/>
      <protection/>
    </xf>
    <xf numFmtId="0" fontId="1" fillId="0" borderId="6" xfId="0" applyFont="1" applyBorder="1" applyAlignment="1" applyProtection="1">
      <alignment wrapText="1"/>
      <protection/>
    </xf>
    <xf numFmtId="6" fontId="0" fillId="3" borderId="6" xfId="0" applyNumberFormat="1" applyFill="1" applyBorder="1" applyAlignment="1" applyProtection="1">
      <alignment horizontal="right" wrapText="1"/>
      <protection/>
    </xf>
    <xf numFmtId="0" fontId="1" fillId="0" borderId="1" xfId="0" applyFont="1" applyBorder="1" applyAlignment="1" applyProtection="1">
      <alignment horizontal="center" wrapText="1"/>
      <protection/>
    </xf>
    <xf numFmtId="0" fontId="1" fillId="0" borderId="2" xfId="0" applyFont="1" applyBorder="1" applyAlignment="1" applyProtection="1">
      <alignment horizontal="center" wrapText="1"/>
      <protection/>
    </xf>
    <xf numFmtId="0" fontId="1" fillId="0" borderId="3" xfId="0" applyFont="1" applyBorder="1" applyAlignment="1" applyProtection="1">
      <alignment horizontal="center" wrapText="1"/>
      <protection/>
    </xf>
    <xf numFmtId="0" fontId="1" fillId="0" borderId="13" xfId="0" applyFont="1" applyBorder="1" applyAlignment="1" applyProtection="1">
      <alignment vertical="top" wrapText="1"/>
      <protection locked="0"/>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1" fillId="0" borderId="16" xfId="0" applyFont="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1" fillId="0" borderId="19"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1" fillId="0" borderId="22" xfId="0" applyFont="1" applyBorder="1" applyAlignment="1">
      <alignment wrapText="1"/>
    </xf>
    <xf numFmtId="0" fontId="0" fillId="0" borderId="0" xfId="0" applyBorder="1" applyAlignment="1">
      <alignment wrapText="1"/>
    </xf>
    <xf numFmtId="0" fontId="0" fillId="0" borderId="23" xfId="0" applyBorder="1" applyAlignment="1">
      <alignment wrapText="1"/>
    </xf>
    <xf numFmtId="0" fontId="1" fillId="0" borderId="24" xfId="0" applyFont="1" applyBorder="1" applyAlignment="1">
      <alignment wrapText="1"/>
    </xf>
    <xf numFmtId="0" fontId="0" fillId="0" borderId="7" xfId="0" applyBorder="1" applyAlignment="1">
      <alignment wrapText="1"/>
    </xf>
    <xf numFmtId="0" fontId="0" fillId="0" borderId="25" xfId="0" applyBorder="1" applyAlignment="1">
      <alignment wrapText="1"/>
    </xf>
    <xf numFmtId="0" fontId="1" fillId="0" borderId="26" xfId="0" applyFont="1" applyBorder="1" applyAlignment="1">
      <alignment horizontal="center" wrapText="1"/>
    </xf>
    <xf numFmtId="0" fontId="1" fillId="0" borderId="10" xfId="0" applyFont="1" applyBorder="1" applyAlignment="1">
      <alignment horizontal="center" wrapText="1"/>
    </xf>
    <xf numFmtId="0" fontId="1" fillId="0" borderId="27" xfId="0" applyFont="1" applyBorder="1" applyAlignment="1">
      <alignment horizontal="center" wrapText="1"/>
    </xf>
    <xf numFmtId="0" fontId="0" fillId="2" borderId="24" xfId="0" applyFill="1" applyBorder="1" applyAlignment="1">
      <alignment wrapText="1"/>
    </xf>
    <xf numFmtId="0" fontId="0" fillId="2" borderId="6" xfId="0" applyFill="1" applyBorder="1" applyAlignment="1">
      <alignment wrapText="1"/>
    </xf>
    <xf numFmtId="0" fontId="0" fillId="2" borderId="28" xfId="0" applyFill="1" applyBorder="1" applyAlignment="1">
      <alignment wrapText="1"/>
    </xf>
    <xf numFmtId="0" fontId="0" fillId="0" borderId="24" xfId="0" applyBorder="1" applyAlignment="1">
      <alignment wrapText="1"/>
    </xf>
    <xf numFmtId="6" fontId="0" fillId="0" borderId="6" xfId="0" applyNumberFormat="1" applyBorder="1" applyAlignment="1">
      <alignment horizontal="right" wrapText="1"/>
    </xf>
    <xf numFmtId="10" fontId="0" fillId="0" borderId="28" xfId="0" applyNumberFormat="1" applyBorder="1" applyAlignment="1">
      <alignment horizontal="right" wrapText="1"/>
    </xf>
    <xf numFmtId="9" fontId="0" fillId="0" borderId="28" xfId="19" applyBorder="1" applyAlignment="1">
      <alignment horizontal="right" wrapText="1"/>
    </xf>
    <xf numFmtId="0" fontId="1"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6" fontId="0" fillId="0" borderId="6" xfId="0" applyNumberFormat="1" applyBorder="1" applyAlignment="1" applyProtection="1">
      <alignment horizontal="right" wrapText="1"/>
      <protection/>
    </xf>
    <xf numFmtId="0" fontId="1" fillId="0" borderId="9"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1" fillId="0" borderId="1"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1"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1" fillId="0" borderId="6" xfId="0" applyFont="1" applyBorder="1" applyAlignment="1">
      <alignment wrapText="1"/>
    </xf>
    <xf numFmtId="0" fontId="0" fillId="0" borderId="8" xfId="0" applyBorder="1" applyAlignment="1">
      <alignment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0" fillId="2" borderId="12" xfId="0" applyFill="1" applyBorder="1" applyAlignment="1">
      <alignment wrapText="1"/>
    </xf>
    <xf numFmtId="0" fontId="0" fillId="0" borderId="6" xfId="0" applyBorder="1" applyAlignment="1">
      <alignment wrapText="1"/>
    </xf>
    <xf numFmtId="10" fontId="0" fillId="0" borderId="12" xfId="0" applyNumberFormat="1" applyBorder="1" applyAlignment="1">
      <alignment horizontal="right" wrapText="1"/>
    </xf>
    <xf numFmtId="0" fontId="1" fillId="0" borderId="9"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9"/>
  <sheetViews>
    <sheetView tabSelected="1" view="pageBreakPreview" zoomScale="60" workbookViewId="0" topLeftCell="A1">
      <selection activeCell="F42" sqref="F42:G42"/>
    </sheetView>
  </sheetViews>
  <sheetFormatPr defaultColWidth="9.140625" defaultRowHeight="12.75"/>
  <cols>
    <col min="1" max="3" width="16.7109375" style="0" customWidth="1"/>
    <col min="4" max="4" width="3.7109375" style="0" customWidth="1"/>
    <col min="5" max="7" width="16.7109375" style="0" customWidth="1"/>
  </cols>
  <sheetData>
    <row r="1" spans="1:7" ht="12.75">
      <c r="A1" s="1" t="s">
        <v>0</v>
      </c>
      <c r="B1" s="2" t="s">
        <v>1</v>
      </c>
      <c r="C1" s="3"/>
      <c r="E1" s="1" t="s">
        <v>2</v>
      </c>
      <c r="F1" s="4" t="s">
        <v>3</v>
      </c>
      <c r="G1" s="5"/>
    </row>
    <row r="2" spans="1:7" ht="12.75">
      <c r="A2" s="6" t="s">
        <v>4</v>
      </c>
      <c r="B2" s="7" t="s">
        <v>5</v>
      </c>
      <c r="C2" s="8"/>
      <c r="E2" s="6" t="s">
        <v>4</v>
      </c>
      <c r="F2" s="7" t="s">
        <v>6</v>
      </c>
      <c r="G2" s="8"/>
    </row>
    <row r="3" spans="1:7" ht="26.25" thickBot="1">
      <c r="A3" s="9" t="s">
        <v>7</v>
      </c>
      <c r="B3" s="10" t="s">
        <v>8</v>
      </c>
      <c r="C3" s="11"/>
      <c r="E3" s="9" t="s">
        <v>7</v>
      </c>
      <c r="F3" s="10" t="s">
        <v>9</v>
      </c>
      <c r="G3" s="11"/>
    </row>
    <row r="4" spans="1:7" ht="13.5" thickBot="1">
      <c r="A4" s="12" t="s">
        <v>10</v>
      </c>
      <c r="B4" s="13"/>
      <c r="C4" s="14"/>
      <c r="E4" s="12" t="s">
        <v>10</v>
      </c>
      <c r="F4" s="13"/>
      <c r="G4" s="14"/>
    </row>
    <row r="5" spans="1:7" ht="13.5" thickBot="1">
      <c r="A5" s="15"/>
      <c r="B5" s="15" t="s">
        <v>11</v>
      </c>
      <c r="C5" s="16" t="s">
        <v>12</v>
      </c>
      <c r="E5" s="15"/>
      <c r="F5" s="15" t="s">
        <v>11</v>
      </c>
      <c r="G5" s="16" t="s">
        <v>12</v>
      </c>
    </row>
    <row r="6" spans="1:7" ht="13.5" thickBot="1">
      <c r="A6" s="17" t="s">
        <v>13</v>
      </c>
      <c r="B6" s="18"/>
      <c r="C6" s="19">
        <v>0</v>
      </c>
      <c r="E6" s="17" t="s">
        <v>13</v>
      </c>
      <c r="F6" s="18"/>
      <c r="G6" s="20">
        <f>F6/F10</f>
        <v>0</v>
      </c>
    </row>
    <row r="7" spans="1:7" ht="13.5" thickBot="1">
      <c r="A7" s="17" t="s">
        <v>14</v>
      </c>
      <c r="B7" s="18"/>
      <c r="C7" s="19">
        <v>0</v>
      </c>
      <c r="E7" s="17" t="s">
        <v>14</v>
      </c>
      <c r="F7" s="18">
        <v>294913</v>
      </c>
      <c r="G7" s="20">
        <f>F7/F10</f>
        <v>0.27640544426303565</v>
      </c>
    </row>
    <row r="8" spans="1:7" ht="13.5" thickBot="1">
      <c r="A8" s="17" t="s">
        <v>15</v>
      </c>
      <c r="B8" s="18">
        <v>437064</v>
      </c>
      <c r="C8" s="19">
        <v>1</v>
      </c>
      <c r="E8" s="17" t="s">
        <v>15</v>
      </c>
      <c r="F8" s="18">
        <v>772045</v>
      </c>
      <c r="G8" s="20">
        <f>F8/F10</f>
        <v>0.7235945557369643</v>
      </c>
    </row>
    <row r="9" spans="1:7" ht="13.5" thickBot="1">
      <c r="A9" s="17" t="s">
        <v>16</v>
      </c>
      <c r="B9" s="18"/>
      <c r="C9" s="19">
        <v>0</v>
      </c>
      <c r="E9" s="17" t="s">
        <v>16</v>
      </c>
      <c r="F9" s="18"/>
      <c r="G9" s="20">
        <f>F9/F10</f>
        <v>0</v>
      </c>
    </row>
    <row r="10" spans="1:7" ht="13.5" thickBot="1">
      <c r="A10" s="21" t="s">
        <v>17</v>
      </c>
      <c r="B10" s="22">
        <f>SUM(B6:B9)</f>
        <v>437064</v>
      </c>
      <c r="C10" s="19">
        <f>SUM(C6:C9)</f>
        <v>1</v>
      </c>
      <c r="E10" s="21" t="s">
        <v>17</v>
      </c>
      <c r="F10" s="22">
        <f>SUM(F6:F9)</f>
        <v>1066958</v>
      </c>
      <c r="G10" s="20">
        <f>SUM(G6:G9)</f>
        <v>1</v>
      </c>
    </row>
    <row r="11" spans="1:7" ht="13.5" thickBot="1">
      <c r="A11" s="12" t="s">
        <v>18</v>
      </c>
      <c r="B11" s="13"/>
      <c r="C11" s="14"/>
      <c r="E11" s="12" t="s">
        <v>18</v>
      </c>
      <c r="F11" s="13"/>
      <c r="G11" s="14"/>
    </row>
    <row r="12" spans="1:7" ht="13.5" thickBot="1">
      <c r="A12" s="15"/>
      <c r="B12" s="15" t="s">
        <v>11</v>
      </c>
      <c r="C12" s="16" t="s">
        <v>12</v>
      </c>
      <c r="E12" s="15"/>
      <c r="F12" s="15" t="s">
        <v>11</v>
      </c>
      <c r="G12" s="16" t="s">
        <v>12</v>
      </c>
    </row>
    <row r="13" spans="1:7" ht="13.5" thickBot="1">
      <c r="A13" s="17" t="s">
        <v>19</v>
      </c>
      <c r="B13" s="18"/>
      <c r="C13" s="19">
        <v>0</v>
      </c>
      <c r="E13" s="17" t="s">
        <v>19</v>
      </c>
      <c r="F13" s="18">
        <v>186515</v>
      </c>
      <c r="G13" s="20">
        <f>F13/F17</f>
        <v>0.17481006750031397</v>
      </c>
    </row>
    <row r="14" spans="1:7" ht="13.5" thickBot="1">
      <c r="A14" s="17" t="s">
        <v>20</v>
      </c>
      <c r="B14" s="18">
        <v>437064</v>
      </c>
      <c r="C14" s="19">
        <v>1</v>
      </c>
      <c r="E14" s="17" t="s">
        <v>20</v>
      </c>
      <c r="F14" s="18">
        <v>799679</v>
      </c>
      <c r="G14" s="20">
        <f>F14/F17</f>
        <v>0.7494943568537843</v>
      </c>
    </row>
    <row r="15" spans="1:7" ht="13.5" thickBot="1">
      <c r="A15" s="17" t="s">
        <v>21</v>
      </c>
      <c r="B15" s="18">
        <v>0</v>
      </c>
      <c r="C15" s="19" t="s">
        <v>22</v>
      </c>
      <c r="E15" s="17" t="s">
        <v>21</v>
      </c>
      <c r="F15" s="18">
        <v>79327</v>
      </c>
      <c r="G15" s="20">
        <f>F15/F17</f>
        <v>0.07434875599601859</v>
      </c>
    </row>
    <row r="16" spans="1:7" ht="13.5" thickBot="1">
      <c r="A16" s="17" t="s">
        <v>23</v>
      </c>
      <c r="B16" s="18">
        <v>0</v>
      </c>
      <c r="C16" s="19" t="s">
        <v>22</v>
      </c>
      <c r="E16" s="17" t="s">
        <v>23</v>
      </c>
      <c r="F16" s="18">
        <v>1437</v>
      </c>
      <c r="G16" s="20">
        <f>F16/F17</f>
        <v>0.0013468196498831256</v>
      </c>
    </row>
    <row r="17" spans="1:7" ht="13.5" thickBot="1">
      <c r="A17" s="17" t="s">
        <v>17</v>
      </c>
      <c r="B17" s="22">
        <f>SUM(B13:B16)</f>
        <v>437064</v>
      </c>
      <c r="C17" s="19">
        <f>SUM(C13:C16)</f>
        <v>1</v>
      </c>
      <c r="E17" s="17" t="s">
        <v>17</v>
      </c>
      <c r="F17" s="22">
        <f>SUM(F13:F16)</f>
        <v>1066958</v>
      </c>
      <c r="G17" s="20">
        <f>SUM(G13:G16)</f>
        <v>1</v>
      </c>
    </row>
    <row r="18" spans="1:7" ht="13.5" thickBot="1">
      <c r="A18" s="23" t="s">
        <v>24</v>
      </c>
      <c r="B18" s="24"/>
      <c r="C18" s="25"/>
      <c r="E18" s="12" t="s">
        <v>24</v>
      </c>
      <c r="F18" s="13"/>
      <c r="G18" s="14"/>
    </row>
    <row r="19" spans="1:7" ht="122.25" customHeight="1" thickBot="1">
      <c r="A19" s="26" t="s">
        <v>25</v>
      </c>
      <c r="B19" s="27"/>
      <c r="C19" s="28"/>
      <c r="D19" s="29"/>
      <c r="E19" s="30" t="s">
        <v>26</v>
      </c>
      <c r="F19" s="31"/>
      <c r="G19" s="32"/>
    </row>
    <row r="20" ht="13.5" thickBot="1"/>
    <row r="21" spans="1:7" ht="12.75">
      <c r="A21" s="1" t="s">
        <v>0</v>
      </c>
      <c r="B21" s="4" t="s">
        <v>27</v>
      </c>
      <c r="C21" s="5"/>
      <c r="E21" s="1" t="s">
        <v>0</v>
      </c>
      <c r="F21" s="4" t="s">
        <v>28</v>
      </c>
      <c r="G21" s="5"/>
    </row>
    <row r="22" spans="1:7" ht="12.75">
      <c r="A22" s="6" t="s">
        <v>4</v>
      </c>
      <c r="B22" s="7" t="s">
        <v>29</v>
      </c>
      <c r="C22" s="8"/>
      <c r="E22" s="6" t="s">
        <v>4</v>
      </c>
      <c r="F22" s="7" t="s">
        <v>5</v>
      </c>
      <c r="G22" s="8"/>
    </row>
    <row r="23" spans="1:7" ht="26.25" thickBot="1">
      <c r="A23" s="9" t="s">
        <v>7</v>
      </c>
      <c r="B23" s="10" t="s">
        <v>30</v>
      </c>
      <c r="C23" s="11"/>
      <c r="E23" s="9" t="s">
        <v>7</v>
      </c>
      <c r="F23" s="10" t="s">
        <v>8</v>
      </c>
      <c r="G23" s="11"/>
    </row>
    <row r="24" spans="1:7" ht="13.5" thickBot="1">
      <c r="A24" s="12" t="s">
        <v>10</v>
      </c>
      <c r="B24" s="13"/>
      <c r="C24" s="14"/>
      <c r="E24" s="12" t="s">
        <v>10</v>
      </c>
      <c r="F24" s="13"/>
      <c r="G24" s="14"/>
    </row>
    <row r="25" spans="1:7" ht="13.5" thickBot="1">
      <c r="A25" s="15"/>
      <c r="B25" s="15" t="s">
        <v>11</v>
      </c>
      <c r="C25" s="16" t="s">
        <v>12</v>
      </c>
      <c r="E25" s="15"/>
      <c r="F25" s="15" t="s">
        <v>11</v>
      </c>
      <c r="G25" s="16" t="s">
        <v>12</v>
      </c>
    </row>
    <row r="26" spans="1:7" ht="13.5" thickBot="1">
      <c r="A26" s="17" t="s">
        <v>13</v>
      </c>
      <c r="B26" s="18">
        <v>0</v>
      </c>
      <c r="C26" s="19" t="s">
        <v>22</v>
      </c>
      <c r="E26" s="17" t="s">
        <v>13</v>
      </c>
      <c r="F26" s="18">
        <v>0</v>
      </c>
      <c r="G26" s="19" t="s">
        <v>22</v>
      </c>
    </row>
    <row r="27" spans="1:7" ht="13.5" thickBot="1">
      <c r="A27" s="17" t="s">
        <v>14</v>
      </c>
      <c r="B27" s="18">
        <v>23418</v>
      </c>
      <c r="C27" s="19">
        <v>1</v>
      </c>
      <c r="E27" s="17" t="s">
        <v>14</v>
      </c>
      <c r="F27" s="18">
        <v>824133</v>
      </c>
      <c r="G27" s="19">
        <v>1</v>
      </c>
    </row>
    <row r="28" spans="1:7" ht="13.5" thickBot="1">
      <c r="A28" s="17" t="s">
        <v>15</v>
      </c>
      <c r="B28" s="18">
        <v>0</v>
      </c>
      <c r="C28" s="19" t="s">
        <v>22</v>
      </c>
      <c r="E28" s="17" t="s">
        <v>15</v>
      </c>
      <c r="F28" s="18">
        <v>0</v>
      </c>
      <c r="G28" s="19">
        <v>0</v>
      </c>
    </row>
    <row r="29" spans="1:7" ht="13.5" thickBot="1">
      <c r="A29" s="17" t="s">
        <v>16</v>
      </c>
      <c r="B29" s="18">
        <v>0</v>
      </c>
      <c r="C29" s="19">
        <v>0</v>
      </c>
      <c r="E29" s="17" t="s">
        <v>16</v>
      </c>
      <c r="F29" s="18">
        <v>0</v>
      </c>
      <c r="G29" s="19">
        <v>0</v>
      </c>
    </row>
    <row r="30" spans="1:7" ht="13.5" thickBot="1">
      <c r="A30" s="21" t="s">
        <v>17</v>
      </c>
      <c r="B30" s="22">
        <f>SUM(B26:B29)</f>
        <v>23418</v>
      </c>
      <c r="C30" s="19">
        <f>SUM(C26:C29)</f>
        <v>1</v>
      </c>
      <c r="E30" s="21" t="s">
        <v>17</v>
      </c>
      <c r="F30" s="22">
        <f>SUM(F26:F29)</f>
        <v>824133</v>
      </c>
      <c r="G30" s="19">
        <f>SUM(G26:G29)</f>
        <v>1</v>
      </c>
    </row>
    <row r="31" spans="1:7" ht="13.5" thickBot="1">
      <c r="A31" s="12" t="s">
        <v>18</v>
      </c>
      <c r="B31" s="13"/>
      <c r="C31" s="14"/>
      <c r="E31" s="12" t="s">
        <v>18</v>
      </c>
      <c r="F31" s="13"/>
      <c r="G31" s="14"/>
    </row>
    <row r="32" spans="1:7" ht="13.5" thickBot="1">
      <c r="A32" s="15"/>
      <c r="B32" s="15" t="s">
        <v>11</v>
      </c>
      <c r="C32" s="16" t="s">
        <v>12</v>
      </c>
      <c r="E32" s="15"/>
      <c r="F32" s="15" t="s">
        <v>11</v>
      </c>
      <c r="G32" s="16" t="s">
        <v>12</v>
      </c>
    </row>
    <row r="33" spans="1:7" ht="13.5" thickBot="1">
      <c r="A33" s="17" t="s">
        <v>19</v>
      </c>
      <c r="B33" s="18">
        <v>5854</v>
      </c>
      <c r="C33" s="19">
        <f>B33/B37</f>
        <v>0.24997864890255359</v>
      </c>
      <c r="E33" s="17" t="s">
        <v>19</v>
      </c>
      <c r="F33" s="18">
        <v>345227</v>
      </c>
      <c r="G33" s="19">
        <f>F33/F37</f>
        <v>0.41889719256479235</v>
      </c>
    </row>
    <row r="34" spans="1:7" ht="13.5" thickBot="1">
      <c r="A34" s="17" t="s">
        <v>20</v>
      </c>
      <c r="B34" s="18">
        <v>17564</v>
      </c>
      <c r="C34" s="19">
        <f>B34/B37</f>
        <v>0.7500213510974464</v>
      </c>
      <c r="E34" s="17" t="s">
        <v>20</v>
      </c>
      <c r="F34" s="18">
        <v>478906</v>
      </c>
      <c r="G34" s="19">
        <f>F34/F37</f>
        <v>0.5811028074352077</v>
      </c>
    </row>
    <row r="35" spans="1:7" ht="13.5" thickBot="1">
      <c r="A35" s="17" t="s">
        <v>21</v>
      </c>
      <c r="B35" s="18"/>
      <c r="C35" s="19" t="s">
        <v>22</v>
      </c>
      <c r="E35" s="17" t="s">
        <v>21</v>
      </c>
      <c r="F35" s="18">
        <v>0</v>
      </c>
      <c r="G35" s="19" t="s">
        <v>22</v>
      </c>
    </row>
    <row r="36" spans="1:7" ht="13.5" thickBot="1">
      <c r="A36" s="17" t="s">
        <v>23</v>
      </c>
      <c r="B36" s="18">
        <v>0</v>
      </c>
      <c r="C36" s="19" t="s">
        <v>22</v>
      </c>
      <c r="E36" s="17" t="s">
        <v>23</v>
      </c>
      <c r="F36" s="18">
        <v>0</v>
      </c>
      <c r="G36" s="19" t="s">
        <v>22</v>
      </c>
    </row>
    <row r="37" spans="1:7" ht="13.5" thickBot="1">
      <c r="A37" s="17" t="s">
        <v>17</v>
      </c>
      <c r="B37" s="22">
        <f>SUM(B33:B36)</f>
        <v>23418</v>
      </c>
      <c r="C37" s="19">
        <f>SUM(C33:C36)</f>
        <v>1</v>
      </c>
      <c r="E37" s="17" t="s">
        <v>17</v>
      </c>
      <c r="F37" s="22">
        <f>SUM(F33:F36)</f>
        <v>824133</v>
      </c>
      <c r="G37" s="19">
        <f>SUM(G33:G36)</f>
        <v>1</v>
      </c>
    </row>
    <row r="38" spans="1:7" ht="13.5" thickBot="1">
      <c r="A38" s="23" t="s">
        <v>24</v>
      </c>
      <c r="B38" s="24"/>
      <c r="C38" s="25"/>
      <c r="E38" s="23" t="s">
        <v>24</v>
      </c>
      <c r="F38" s="24"/>
      <c r="G38" s="25"/>
    </row>
    <row r="39" spans="1:7" ht="144" customHeight="1" thickBot="1">
      <c r="A39" s="26" t="s">
        <v>31</v>
      </c>
      <c r="B39" s="27"/>
      <c r="C39" s="28"/>
      <c r="E39" s="26" t="s">
        <v>65</v>
      </c>
      <c r="F39" s="27"/>
      <c r="G39" s="28"/>
    </row>
    <row r="40" ht="13.5" thickBot="1"/>
    <row r="41" spans="1:7" ht="12.75">
      <c r="A41" s="1" t="s">
        <v>0</v>
      </c>
      <c r="B41" s="4" t="s">
        <v>32</v>
      </c>
      <c r="C41" s="5"/>
      <c r="E41" s="33" t="s">
        <v>2</v>
      </c>
      <c r="F41" s="34" t="s">
        <v>33</v>
      </c>
      <c r="G41" s="35"/>
    </row>
    <row r="42" spans="1:7" ht="12.75">
      <c r="A42" s="6" t="s">
        <v>4</v>
      </c>
      <c r="B42" s="7" t="s">
        <v>5</v>
      </c>
      <c r="C42" s="8"/>
      <c r="E42" s="36" t="s">
        <v>4</v>
      </c>
      <c r="F42" s="37" t="s">
        <v>34</v>
      </c>
      <c r="G42" s="38"/>
    </row>
    <row r="43" spans="1:7" ht="26.25" thickBot="1">
      <c r="A43" s="9" t="s">
        <v>7</v>
      </c>
      <c r="B43" s="10" t="s">
        <v>8</v>
      </c>
      <c r="C43" s="11"/>
      <c r="E43" s="39" t="s">
        <v>35</v>
      </c>
      <c r="F43" s="40" t="s">
        <v>36</v>
      </c>
      <c r="G43" s="41"/>
    </row>
    <row r="44" spans="1:7" ht="13.5" thickBot="1">
      <c r="A44" s="12" t="s">
        <v>10</v>
      </c>
      <c r="B44" s="13"/>
      <c r="C44" s="14"/>
      <c r="E44" s="42" t="s">
        <v>10</v>
      </c>
      <c r="F44" s="43"/>
      <c r="G44" s="44"/>
    </row>
    <row r="45" spans="1:7" ht="13.5" thickBot="1">
      <c r="A45" s="15"/>
      <c r="B45" s="15" t="s">
        <v>11</v>
      </c>
      <c r="C45" s="16" t="s">
        <v>12</v>
      </c>
      <c r="E45" s="45"/>
      <c r="F45" s="46" t="s">
        <v>11</v>
      </c>
      <c r="G45" s="47" t="s">
        <v>12</v>
      </c>
    </row>
    <row r="46" spans="1:7" ht="13.5" thickBot="1">
      <c r="A46" s="17" t="s">
        <v>13</v>
      </c>
      <c r="B46" s="18">
        <v>0</v>
      </c>
      <c r="C46" s="19" t="s">
        <v>22</v>
      </c>
      <c r="E46" s="48" t="s">
        <v>37</v>
      </c>
      <c r="F46" s="49"/>
      <c r="G46" s="50">
        <f>F46/F50</f>
        <v>0</v>
      </c>
    </row>
    <row r="47" spans="1:7" ht="13.5" thickBot="1">
      <c r="A47" s="17" t="s">
        <v>14</v>
      </c>
      <c r="B47" s="18">
        <v>0</v>
      </c>
      <c r="C47" s="19">
        <v>0</v>
      </c>
      <c r="E47" s="48" t="s">
        <v>14</v>
      </c>
      <c r="F47" s="49"/>
      <c r="G47" s="50">
        <f>F47/F50</f>
        <v>0</v>
      </c>
    </row>
    <row r="48" spans="1:7" ht="13.5" thickBot="1">
      <c r="A48" s="17" t="s">
        <v>15</v>
      </c>
      <c r="B48" s="18">
        <v>50000</v>
      </c>
      <c r="C48" s="19">
        <v>1</v>
      </c>
      <c r="E48" s="48" t="s">
        <v>15</v>
      </c>
      <c r="F48" s="49"/>
      <c r="G48" s="50">
        <f>F48/F50</f>
        <v>0</v>
      </c>
    </row>
    <row r="49" spans="1:7" ht="13.5" thickBot="1">
      <c r="A49" s="17" t="s">
        <v>16</v>
      </c>
      <c r="B49" s="18">
        <v>0</v>
      </c>
      <c r="C49" s="19">
        <v>0</v>
      </c>
      <c r="E49" s="48" t="s">
        <v>16</v>
      </c>
      <c r="F49" s="49">
        <v>634652</v>
      </c>
      <c r="G49" s="50">
        <f>F49/F50</f>
        <v>1</v>
      </c>
    </row>
    <row r="50" spans="1:7" ht="13.5" thickBot="1">
      <c r="A50" s="21" t="s">
        <v>17</v>
      </c>
      <c r="B50" s="22">
        <f>SUM(B46:B49)</f>
        <v>50000</v>
      </c>
      <c r="C50" s="19">
        <f>SUM(C46:C49)</f>
        <v>1</v>
      </c>
      <c r="E50" s="39" t="s">
        <v>17</v>
      </c>
      <c r="F50" s="49">
        <f>SUM(F46:F49)</f>
        <v>634652</v>
      </c>
      <c r="G50" s="50">
        <f>SUM(G46:G49)</f>
        <v>1</v>
      </c>
    </row>
    <row r="51" spans="1:7" ht="13.5" thickBot="1">
      <c r="A51" s="12" t="s">
        <v>18</v>
      </c>
      <c r="B51" s="13"/>
      <c r="C51" s="14"/>
      <c r="E51" s="42" t="s">
        <v>18</v>
      </c>
      <c r="F51" s="43"/>
      <c r="G51" s="44"/>
    </row>
    <row r="52" spans="1:7" ht="13.5" thickBot="1">
      <c r="A52" s="15"/>
      <c r="B52" s="15" t="s">
        <v>11</v>
      </c>
      <c r="C52" s="16" t="s">
        <v>12</v>
      </c>
      <c r="E52" s="45"/>
      <c r="F52" s="46" t="s">
        <v>11</v>
      </c>
      <c r="G52" s="47" t="s">
        <v>12</v>
      </c>
    </row>
    <row r="53" spans="1:7" ht="13.5" thickBot="1">
      <c r="A53" s="17" t="s">
        <v>19</v>
      </c>
      <c r="B53" s="18">
        <v>0</v>
      </c>
      <c r="C53" s="19">
        <f>B53/B57</f>
        <v>0</v>
      </c>
      <c r="E53" s="48" t="s">
        <v>38</v>
      </c>
      <c r="F53" s="49"/>
      <c r="G53" s="50">
        <f>F53/F57</f>
        <v>0</v>
      </c>
    </row>
    <row r="54" spans="1:7" ht="13.5" thickBot="1">
      <c r="A54" s="17" t="s">
        <v>20</v>
      </c>
      <c r="B54" s="18">
        <v>50000</v>
      </c>
      <c r="C54" s="19">
        <f>B54/B57</f>
        <v>1</v>
      </c>
      <c r="E54" s="48" t="s">
        <v>20</v>
      </c>
      <c r="F54" s="49">
        <v>634652</v>
      </c>
      <c r="G54" s="51">
        <f>F54/F57</f>
        <v>1</v>
      </c>
    </row>
    <row r="55" spans="1:7" ht="13.5" thickBot="1">
      <c r="A55" s="17" t="s">
        <v>21</v>
      </c>
      <c r="B55" s="18">
        <v>0</v>
      </c>
      <c r="C55" s="19" t="s">
        <v>22</v>
      </c>
      <c r="E55" s="48" t="s">
        <v>21</v>
      </c>
      <c r="F55" s="49">
        <v>0</v>
      </c>
      <c r="G55" s="50">
        <f>F55/F57</f>
        <v>0</v>
      </c>
    </row>
    <row r="56" spans="1:7" ht="13.5" thickBot="1">
      <c r="A56" s="17" t="s">
        <v>23</v>
      </c>
      <c r="B56" s="18">
        <v>0</v>
      </c>
      <c r="C56" s="19" t="s">
        <v>22</v>
      </c>
      <c r="E56" s="48" t="s">
        <v>23</v>
      </c>
      <c r="F56" s="49">
        <v>0</v>
      </c>
      <c r="G56" s="50">
        <f>F56/F57</f>
        <v>0</v>
      </c>
    </row>
    <row r="57" spans="1:7" ht="13.5" thickBot="1">
      <c r="A57" s="17" t="s">
        <v>17</v>
      </c>
      <c r="B57" s="22">
        <f>SUM(B53:B56)</f>
        <v>50000</v>
      </c>
      <c r="C57" s="19">
        <f>SUM(C53:C56)</f>
        <v>1</v>
      </c>
      <c r="E57" s="48" t="s">
        <v>17</v>
      </c>
      <c r="F57" s="49">
        <f>SUM(F53:F56)</f>
        <v>634652</v>
      </c>
      <c r="G57" s="50">
        <f>SUM(G53:G56)</f>
        <v>1</v>
      </c>
    </row>
    <row r="58" spans="1:7" ht="13.5" thickBot="1">
      <c r="A58" s="23" t="s">
        <v>24</v>
      </c>
      <c r="B58" s="24"/>
      <c r="C58" s="25"/>
      <c r="E58" s="42" t="s">
        <v>24</v>
      </c>
      <c r="F58" s="43"/>
      <c r="G58" s="44"/>
    </row>
    <row r="59" spans="1:7" ht="119.25" customHeight="1" thickBot="1">
      <c r="A59" s="26" t="s">
        <v>39</v>
      </c>
      <c r="B59" s="27"/>
      <c r="C59" s="28"/>
      <c r="E59" s="52" t="s">
        <v>40</v>
      </c>
      <c r="F59" s="53"/>
      <c r="G59" s="54"/>
    </row>
    <row r="60" ht="13.5" thickBot="1"/>
    <row r="61" spans="1:7" ht="12.75">
      <c r="A61" s="1" t="s">
        <v>2</v>
      </c>
      <c r="B61" s="4" t="s">
        <v>41</v>
      </c>
      <c r="C61" s="5"/>
      <c r="E61" s="1" t="s">
        <v>2</v>
      </c>
      <c r="F61" s="4" t="s">
        <v>42</v>
      </c>
      <c r="G61" s="5"/>
    </row>
    <row r="62" spans="1:7" ht="12.75">
      <c r="A62" s="6" t="s">
        <v>4</v>
      </c>
      <c r="B62" s="7" t="s">
        <v>43</v>
      </c>
      <c r="C62" s="8"/>
      <c r="E62" s="6" t="s">
        <v>4</v>
      </c>
      <c r="F62" s="7" t="s">
        <v>43</v>
      </c>
      <c r="G62" s="8"/>
    </row>
    <row r="63" spans="1:7" ht="26.25" thickBot="1">
      <c r="A63" s="9" t="s">
        <v>35</v>
      </c>
      <c r="B63" s="55" t="s">
        <v>44</v>
      </c>
      <c r="C63" s="56"/>
      <c r="E63" s="9" t="s">
        <v>35</v>
      </c>
      <c r="F63" s="55" t="s">
        <v>44</v>
      </c>
      <c r="G63" s="56"/>
    </row>
    <row r="64" spans="1:7" ht="13.5" thickBot="1">
      <c r="A64" s="12" t="s">
        <v>10</v>
      </c>
      <c r="B64" s="13"/>
      <c r="C64" s="14"/>
      <c r="E64" s="12" t="s">
        <v>10</v>
      </c>
      <c r="F64" s="13"/>
      <c r="G64" s="14"/>
    </row>
    <row r="65" spans="1:7" ht="13.5" thickBot="1">
      <c r="A65" s="15"/>
      <c r="B65" s="15" t="s">
        <v>11</v>
      </c>
      <c r="C65" s="16" t="s">
        <v>12</v>
      </c>
      <c r="E65" s="15"/>
      <c r="F65" s="15" t="s">
        <v>11</v>
      </c>
      <c r="G65" s="16" t="s">
        <v>12</v>
      </c>
    </row>
    <row r="66" spans="1:7" ht="13.5" thickBot="1">
      <c r="A66" s="17" t="s">
        <v>13</v>
      </c>
      <c r="B66" s="18">
        <v>0</v>
      </c>
      <c r="C66" s="20">
        <f>B66/B70</f>
        <v>0</v>
      </c>
      <c r="E66" s="17" t="s">
        <v>13</v>
      </c>
      <c r="F66" s="18">
        <v>0</v>
      </c>
      <c r="G66" s="20">
        <f>F66/F70</f>
        <v>0</v>
      </c>
    </row>
    <row r="67" spans="1:7" ht="13.5" thickBot="1">
      <c r="A67" s="17" t="s">
        <v>14</v>
      </c>
      <c r="B67" s="18">
        <v>788902</v>
      </c>
      <c r="C67" s="20">
        <f>B67/B70</f>
        <v>0.37805820711058163</v>
      </c>
      <c r="E67" s="17" t="s">
        <v>14</v>
      </c>
      <c r="F67" s="18">
        <v>0</v>
      </c>
      <c r="G67" s="20">
        <f>F67/F70</f>
        <v>0</v>
      </c>
    </row>
    <row r="68" spans="1:7" ht="13.5" thickBot="1">
      <c r="A68" s="17" t="s">
        <v>15</v>
      </c>
      <c r="B68" s="18">
        <v>1297819</v>
      </c>
      <c r="C68" s="20">
        <f>B68/B70</f>
        <v>0.6219417928894184</v>
      </c>
      <c r="E68" s="17" t="s">
        <v>15</v>
      </c>
      <c r="F68" s="18">
        <v>0</v>
      </c>
      <c r="G68" s="20">
        <f>F68/F70</f>
        <v>0</v>
      </c>
    </row>
    <row r="69" spans="1:7" ht="13.5" thickBot="1">
      <c r="A69" s="17" t="s">
        <v>16</v>
      </c>
      <c r="B69" s="18">
        <v>0</v>
      </c>
      <c r="C69" s="20">
        <f>B69/B70</f>
        <v>0</v>
      </c>
      <c r="E69" s="17" t="s">
        <v>16</v>
      </c>
      <c r="F69" s="18">
        <v>258811</v>
      </c>
      <c r="G69" s="20">
        <f>F69/F70</f>
        <v>1</v>
      </c>
    </row>
    <row r="70" spans="1:7" ht="13.5" thickBot="1">
      <c r="A70" s="21" t="s">
        <v>17</v>
      </c>
      <c r="B70" s="57">
        <f>SUM(B66:B69)</f>
        <v>2086721</v>
      </c>
      <c r="C70" s="20">
        <f>SUM(C66:C69)</f>
        <v>1</v>
      </c>
      <c r="E70" s="21" t="s">
        <v>17</v>
      </c>
      <c r="F70" s="57">
        <f>SUM(F66:F69)</f>
        <v>258811</v>
      </c>
      <c r="G70" s="20">
        <f>SUM(G66:G69)</f>
        <v>1</v>
      </c>
    </row>
    <row r="71" spans="1:7" ht="13.5" thickBot="1">
      <c r="A71" s="12" t="s">
        <v>18</v>
      </c>
      <c r="B71" s="13"/>
      <c r="C71" s="14"/>
      <c r="E71" s="12" t="s">
        <v>18</v>
      </c>
      <c r="F71" s="13"/>
      <c r="G71" s="14"/>
    </row>
    <row r="72" spans="1:7" ht="13.5" thickBot="1">
      <c r="A72" s="15"/>
      <c r="B72" s="15" t="s">
        <v>11</v>
      </c>
      <c r="C72" s="16" t="s">
        <v>12</v>
      </c>
      <c r="E72" s="15"/>
      <c r="F72" s="15" t="s">
        <v>11</v>
      </c>
      <c r="G72" s="16" t="s">
        <v>12</v>
      </c>
    </row>
    <row r="73" spans="1:7" ht="13.5" thickBot="1">
      <c r="A73" s="17" t="s">
        <v>45</v>
      </c>
      <c r="B73" s="18">
        <v>0</v>
      </c>
      <c r="C73" s="20">
        <f>B73/B77</f>
        <v>0</v>
      </c>
      <c r="E73" s="17" t="s">
        <v>45</v>
      </c>
      <c r="F73" s="18">
        <f>78049+7600</f>
        <v>85649</v>
      </c>
      <c r="G73" s="20">
        <f>F73/F77</f>
        <v>0.3309326110559443</v>
      </c>
    </row>
    <row r="74" spans="1:7" ht="13.5" thickBot="1">
      <c r="A74" s="17" t="s">
        <v>20</v>
      </c>
      <c r="B74" s="18">
        <v>2086721</v>
      </c>
      <c r="C74" s="20">
        <v>1</v>
      </c>
      <c r="E74" s="17" t="s">
        <v>20</v>
      </c>
      <c r="F74" s="18">
        <f>74284+4500</f>
        <v>78784</v>
      </c>
      <c r="G74" s="20">
        <f>F74/F77</f>
        <v>0.30440746336129454</v>
      </c>
    </row>
    <row r="75" spans="1:7" ht="13.5" thickBot="1">
      <c r="A75" s="17" t="s">
        <v>21</v>
      </c>
      <c r="B75" s="18">
        <v>0</v>
      </c>
      <c r="C75" s="20">
        <f>B75/B77</f>
        <v>0</v>
      </c>
      <c r="E75" s="17" t="s">
        <v>21</v>
      </c>
      <c r="F75" s="18">
        <v>26000</v>
      </c>
      <c r="G75" s="20">
        <f>F75/F77</f>
        <v>0.1004594086031892</v>
      </c>
    </row>
    <row r="76" spans="1:7" ht="13.5" thickBot="1">
      <c r="A76" s="17" t="s">
        <v>23</v>
      </c>
      <c r="B76" s="18">
        <v>0</v>
      </c>
      <c r="C76" s="20">
        <f>B76/B77</f>
        <v>0</v>
      </c>
      <c r="E76" s="17" t="s">
        <v>23</v>
      </c>
      <c r="F76" s="18">
        <f>7000+51500+4800+5078</f>
        <v>68378</v>
      </c>
      <c r="G76" s="20">
        <f>F76/F77</f>
        <v>0.264200516979572</v>
      </c>
    </row>
    <row r="77" spans="1:7" ht="13.5" thickBot="1">
      <c r="A77" s="17" t="s">
        <v>17</v>
      </c>
      <c r="B77" s="57">
        <f>SUM(B73:B76)</f>
        <v>2086721</v>
      </c>
      <c r="C77" s="20">
        <f>SUM(C73:C76)</f>
        <v>1</v>
      </c>
      <c r="E77" s="17" t="s">
        <v>17</v>
      </c>
      <c r="F77" s="57">
        <f>SUM(F73:F76)</f>
        <v>258811</v>
      </c>
      <c r="G77" s="20">
        <f>SUM(G73:G76)</f>
        <v>1</v>
      </c>
    </row>
    <row r="78" spans="1:7" ht="13.5" thickBot="1">
      <c r="A78" s="12" t="s">
        <v>24</v>
      </c>
      <c r="B78" s="13"/>
      <c r="C78" s="14"/>
      <c r="E78" s="12" t="s">
        <v>24</v>
      </c>
      <c r="F78" s="13"/>
      <c r="G78" s="14"/>
    </row>
    <row r="79" spans="1:7" ht="91.5" customHeight="1" thickBot="1">
      <c r="A79" s="58" t="s">
        <v>46</v>
      </c>
      <c r="B79" s="59"/>
      <c r="C79" s="60"/>
      <c r="E79" s="58" t="s">
        <v>47</v>
      </c>
      <c r="F79" s="59"/>
      <c r="G79" s="60"/>
    </row>
    <row r="80" ht="13.5" thickBot="1"/>
    <row r="81" spans="1:7" ht="12.75">
      <c r="A81" s="1" t="s">
        <v>2</v>
      </c>
      <c r="B81" s="4" t="s">
        <v>48</v>
      </c>
      <c r="C81" s="5"/>
      <c r="E81" s="1" t="s">
        <v>0</v>
      </c>
      <c r="F81" s="4" t="s">
        <v>49</v>
      </c>
      <c r="G81" s="5"/>
    </row>
    <row r="82" spans="1:7" ht="12.75">
      <c r="A82" s="6" t="s">
        <v>4</v>
      </c>
      <c r="B82" s="7" t="s">
        <v>43</v>
      </c>
      <c r="C82" s="8"/>
      <c r="E82" s="6" t="s">
        <v>4</v>
      </c>
      <c r="F82" s="7" t="s">
        <v>5</v>
      </c>
      <c r="G82" s="8"/>
    </row>
    <row r="83" spans="1:7" ht="26.25" thickBot="1">
      <c r="A83" s="9" t="s">
        <v>35</v>
      </c>
      <c r="B83" s="55" t="s">
        <v>44</v>
      </c>
      <c r="C83" s="56"/>
      <c r="E83" s="9" t="s">
        <v>7</v>
      </c>
      <c r="F83" s="10" t="s">
        <v>50</v>
      </c>
      <c r="G83" s="11"/>
    </row>
    <row r="84" spans="1:7" ht="13.5" thickBot="1">
      <c r="A84" s="12" t="s">
        <v>10</v>
      </c>
      <c r="B84" s="13"/>
      <c r="C84" s="14"/>
      <c r="E84" s="12" t="s">
        <v>10</v>
      </c>
      <c r="F84" s="13"/>
      <c r="G84" s="14"/>
    </row>
    <row r="85" spans="1:7" ht="13.5" thickBot="1">
      <c r="A85" s="15"/>
      <c r="B85" s="15" t="s">
        <v>11</v>
      </c>
      <c r="C85" s="16" t="s">
        <v>12</v>
      </c>
      <c r="E85" s="15"/>
      <c r="F85" s="15" t="s">
        <v>11</v>
      </c>
      <c r="G85" s="16" t="s">
        <v>12</v>
      </c>
    </row>
    <row r="86" spans="1:7" ht="13.5" thickBot="1">
      <c r="A86" s="17" t="s">
        <v>13</v>
      </c>
      <c r="B86" s="18">
        <v>0</v>
      </c>
      <c r="C86" s="20">
        <f>B86/B90</f>
        <v>0</v>
      </c>
      <c r="E86" s="17" t="s">
        <v>13</v>
      </c>
      <c r="F86" s="18">
        <v>0</v>
      </c>
      <c r="G86" s="19" t="s">
        <v>22</v>
      </c>
    </row>
    <row r="87" spans="1:7" ht="13.5" thickBot="1">
      <c r="A87" s="17" t="s">
        <v>14</v>
      </c>
      <c r="B87" s="18">
        <v>0</v>
      </c>
      <c r="C87" s="20">
        <f>B87/B90</f>
        <v>0</v>
      </c>
      <c r="E87" s="17" t="s">
        <v>14</v>
      </c>
      <c r="F87" s="18">
        <v>3874733</v>
      </c>
      <c r="G87" s="19">
        <v>1</v>
      </c>
    </row>
    <row r="88" spans="1:7" ht="13.5" thickBot="1">
      <c r="A88" s="17" t="s">
        <v>15</v>
      </c>
      <c r="B88" s="18">
        <v>495983</v>
      </c>
      <c r="C88" s="20">
        <f>B88/B90</f>
        <v>1</v>
      </c>
      <c r="E88" s="17" t="s">
        <v>15</v>
      </c>
      <c r="F88" s="18">
        <v>0</v>
      </c>
      <c r="G88" s="19" t="s">
        <v>22</v>
      </c>
    </row>
    <row r="89" spans="1:7" ht="13.5" thickBot="1">
      <c r="A89" s="17" t="s">
        <v>16</v>
      </c>
      <c r="B89" s="18">
        <v>0</v>
      </c>
      <c r="C89" s="20">
        <f>B89/B90</f>
        <v>0</v>
      </c>
      <c r="E89" s="17" t="s">
        <v>16</v>
      </c>
      <c r="F89" s="18">
        <v>0</v>
      </c>
      <c r="G89" s="19">
        <v>0</v>
      </c>
    </row>
    <row r="90" spans="1:7" ht="13.5" thickBot="1">
      <c r="A90" s="21" t="s">
        <v>17</v>
      </c>
      <c r="B90" s="57">
        <f>SUM(B86:B89)</f>
        <v>495983</v>
      </c>
      <c r="C90" s="20">
        <f>SUM(C86:C89)</f>
        <v>1</v>
      </c>
      <c r="E90" s="21" t="s">
        <v>17</v>
      </c>
      <c r="F90" s="22">
        <f>SUM(F86:F89)</f>
        <v>3874733</v>
      </c>
      <c r="G90" s="19">
        <f>SUM(G86:G89)</f>
        <v>1</v>
      </c>
    </row>
    <row r="91" spans="1:7" ht="13.5" thickBot="1">
      <c r="A91" s="12" t="s">
        <v>18</v>
      </c>
      <c r="B91" s="13"/>
      <c r="C91" s="14"/>
      <c r="E91" s="12" t="s">
        <v>18</v>
      </c>
      <c r="F91" s="13"/>
      <c r="G91" s="14"/>
    </row>
    <row r="92" spans="1:7" ht="13.5" thickBot="1">
      <c r="A92" s="15"/>
      <c r="B92" s="15" t="s">
        <v>11</v>
      </c>
      <c r="C92" s="16" t="s">
        <v>12</v>
      </c>
      <c r="E92" s="15"/>
      <c r="F92" s="15" t="s">
        <v>11</v>
      </c>
      <c r="G92" s="16" t="s">
        <v>12</v>
      </c>
    </row>
    <row r="93" spans="1:7" ht="13.5" thickBot="1">
      <c r="A93" s="17" t="s">
        <v>45</v>
      </c>
      <c r="B93" s="18">
        <v>30819.51</v>
      </c>
      <c r="C93" s="20">
        <f>B93/B97</f>
        <v>0.062138238608984576</v>
      </c>
      <c r="E93" s="17" t="s">
        <v>19</v>
      </c>
      <c r="F93" s="18">
        <v>387473</v>
      </c>
      <c r="G93" s="19">
        <v>0.0967</v>
      </c>
    </row>
    <row r="94" spans="1:7" ht="13.5" thickBot="1">
      <c r="A94" s="17" t="s">
        <v>20</v>
      </c>
      <c r="B94" s="18">
        <v>465163.49</v>
      </c>
      <c r="C94" s="20">
        <f>B94/B97</f>
        <v>0.9378617613910154</v>
      </c>
      <c r="E94" s="17" t="s">
        <v>20</v>
      </c>
      <c r="F94" s="18">
        <v>3487260</v>
      </c>
      <c r="G94" s="19">
        <v>0.9033</v>
      </c>
    </row>
    <row r="95" spans="1:7" ht="13.5" thickBot="1">
      <c r="A95" s="17" t="s">
        <v>21</v>
      </c>
      <c r="B95" s="18">
        <v>0</v>
      </c>
      <c r="C95" s="20">
        <f>B95/B97</f>
        <v>0</v>
      </c>
      <c r="E95" s="17" t="s">
        <v>21</v>
      </c>
      <c r="F95" s="18">
        <v>0</v>
      </c>
      <c r="G95" s="19" t="s">
        <v>22</v>
      </c>
    </row>
    <row r="96" spans="1:7" ht="13.5" thickBot="1">
      <c r="A96" s="17" t="s">
        <v>23</v>
      </c>
      <c r="B96" s="18">
        <v>0</v>
      </c>
      <c r="C96" s="20">
        <f>B96/B97</f>
        <v>0</v>
      </c>
      <c r="E96" s="17" t="s">
        <v>23</v>
      </c>
      <c r="F96" s="18">
        <v>0</v>
      </c>
      <c r="G96" s="19" t="s">
        <v>22</v>
      </c>
    </row>
    <row r="97" spans="1:7" ht="13.5" thickBot="1">
      <c r="A97" s="17" t="s">
        <v>17</v>
      </c>
      <c r="B97" s="57">
        <f>SUM(B93:B96)</f>
        <v>495983</v>
      </c>
      <c r="C97" s="20">
        <f>SUM(C93:C96)</f>
        <v>1</v>
      </c>
      <c r="E97" s="17" t="s">
        <v>17</v>
      </c>
      <c r="F97" s="22">
        <f>SUM(F93:F96)</f>
        <v>3874733</v>
      </c>
      <c r="G97" s="19">
        <f>SUM(G93:G96)</f>
        <v>1</v>
      </c>
    </row>
    <row r="98" spans="1:7" ht="13.5" thickBot="1">
      <c r="A98" s="12" t="s">
        <v>24</v>
      </c>
      <c r="B98" s="13"/>
      <c r="C98" s="14"/>
      <c r="E98" s="23" t="s">
        <v>24</v>
      </c>
      <c r="F98" s="24"/>
      <c r="G98" s="25"/>
    </row>
    <row r="99" spans="1:7" ht="90.75" customHeight="1" thickBot="1">
      <c r="A99" s="58" t="s">
        <v>51</v>
      </c>
      <c r="B99" s="59"/>
      <c r="C99" s="60"/>
      <c r="E99" s="26" t="s">
        <v>52</v>
      </c>
      <c r="F99" s="27"/>
      <c r="G99" s="28"/>
    </row>
    <row r="100" ht="13.5" thickBot="1"/>
    <row r="101" spans="1:7" ht="12.75">
      <c r="A101" s="61" t="s">
        <v>2</v>
      </c>
      <c r="B101" s="62" t="s">
        <v>53</v>
      </c>
      <c r="C101" s="63"/>
      <c r="E101" s="1" t="s">
        <v>0</v>
      </c>
      <c r="F101" s="4" t="s">
        <v>54</v>
      </c>
      <c r="G101" s="5"/>
    </row>
    <row r="102" spans="1:7" ht="12.75">
      <c r="A102" s="64" t="s">
        <v>4</v>
      </c>
      <c r="B102" s="65" t="s">
        <v>55</v>
      </c>
      <c r="C102" s="66"/>
      <c r="E102" s="6" t="s">
        <v>4</v>
      </c>
      <c r="F102" s="7" t="s">
        <v>5</v>
      </c>
      <c r="G102" s="8"/>
    </row>
    <row r="103" spans="1:7" ht="26.25" thickBot="1">
      <c r="A103" s="67" t="s">
        <v>35</v>
      </c>
      <c r="B103" s="40" t="s">
        <v>56</v>
      </c>
      <c r="C103" s="68"/>
      <c r="E103" s="9" t="s">
        <v>7</v>
      </c>
      <c r="F103" s="10" t="s">
        <v>50</v>
      </c>
      <c r="G103" s="11"/>
    </row>
    <row r="104" spans="1:7" ht="13.5" thickBot="1">
      <c r="A104" s="69" t="s">
        <v>10</v>
      </c>
      <c r="B104" s="43"/>
      <c r="C104" s="70"/>
      <c r="E104" s="12" t="s">
        <v>10</v>
      </c>
      <c r="F104" s="13"/>
      <c r="G104" s="14"/>
    </row>
    <row r="105" spans="1:7" ht="13.5" thickBot="1">
      <c r="A105" s="46"/>
      <c r="B105" s="46" t="s">
        <v>11</v>
      </c>
      <c r="C105" s="71" t="s">
        <v>12</v>
      </c>
      <c r="E105" s="15"/>
      <c r="F105" s="15" t="s">
        <v>11</v>
      </c>
      <c r="G105" s="16" t="s">
        <v>12</v>
      </c>
    </row>
    <row r="106" spans="1:7" ht="13.5" thickBot="1">
      <c r="A106" s="72" t="s">
        <v>37</v>
      </c>
      <c r="B106" s="49"/>
      <c r="C106" s="73">
        <f>B106/B110</f>
        <v>0</v>
      </c>
      <c r="E106" s="17" t="s">
        <v>13</v>
      </c>
      <c r="F106" s="18">
        <v>0</v>
      </c>
      <c r="G106" s="19" t="s">
        <v>22</v>
      </c>
    </row>
    <row r="107" spans="1:7" ht="13.5" thickBot="1">
      <c r="A107" s="72" t="s">
        <v>14</v>
      </c>
      <c r="B107" s="49"/>
      <c r="C107" s="73">
        <f>B107/B110</f>
        <v>0</v>
      </c>
      <c r="E107" s="17" t="s">
        <v>14</v>
      </c>
      <c r="F107" s="18">
        <v>0</v>
      </c>
      <c r="G107" s="19">
        <v>0</v>
      </c>
    </row>
    <row r="108" spans="1:7" ht="13.5" thickBot="1">
      <c r="A108" s="72" t="s">
        <v>15</v>
      </c>
      <c r="B108" s="49">
        <v>25000</v>
      </c>
      <c r="C108" s="73">
        <f>B108/B110</f>
        <v>1</v>
      </c>
      <c r="E108" s="17" t="s">
        <v>15</v>
      </c>
      <c r="F108" s="18">
        <v>1450486</v>
      </c>
      <c r="G108" s="19">
        <v>1</v>
      </c>
    </row>
    <row r="109" spans="1:7" ht="13.5" thickBot="1">
      <c r="A109" s="72" t="s">
        <v>16</v>
      </c>
      <c r="B109" s="49"/>
      <c r="C109" s="73">
        <f>B109/B110</f>
        <v>0</v>
      </c>
      <c r="E109" s="17" t="s">
        <v>16</v>
      </c>
      <c r="F109" s="18">
        <v>0</v>
      </c>
      <c r="G109" s="19">
        <v>0</v>
      </c>
    </row>
    <row r="110" spans="1:7" ht="13.5" thickBot="1">
      <c r="A110" s="67"/>
      <c r="B110" s="49">
        <f>SUM(B106:B109)</f>
        <v>25000</v>
      </c>
      <c r="C110" s="73">
        <f>SUM(C106:C109)</f>
        <v>1</v>
      </c>
      <c r="E110" s="21" t="s">
        <v>17</v>
      </c>
      <c r="F110" s="22">
        <f>SUM(F106:F109)</f>
        <v>1450486</v>
      </c>
      <c r="G110" s="19">
        <f>SUM(G106:G109)</f>
        <v>1</v>
      </c>
    </row>
    <row r="111" spans="1:7" ht="13.5" thickBot="1">
      <c r="A111" s="69" t="s">
        <v>18</v>
      </c>
      <c r="B111" s="43"/>
      <c r="C111" s="70"/>
      <c r="E111" s="12" t="s">
        <v>18</v>
      </c>
      <c r="F111" s="13"/>
      <c r="G111" s="14"/>
    </row>
    <row r="112" spans="1:7" ht="13.5" thickBot="1">
      <c r="A112" s="46"/>
      <c r="B112" s="46" t="s">
        <v>11</v>
      </c>
      <c r="C112" s="71" t="s">
        <v>12</v>
      </c>
      <c r="E112" s="15"/>
      <c r="F112" s="15" t="s">
        <v>11</v>
      </c>
      <c r="G112" s="16" t="s">
        <v>12</v>
      </c>
    </row>
    <row r="113" spans="1:7" ht="13.5" thickBot="1">
      <c r="A113" s="72" t="s">
        <v>38</v>
      </c>
      <c r="B113" s="49"/>
      <c r="C113" s="73">
        <f>B113/B117</f>
        <v>0</v>
      </c>
      <c r="E113" s="17" t="s">
        <v>19</v>
      </c>
      <c r="F113" s="18">
        <v>145049</v>
      </c>
      <c r="G113" s="19">
        <v>0.0967</v>
      </c>
    </row>
    <row r="114" spans="1:7" ht="13.5" thickBot="1">
      <c r="A114" s="72" t="s">
        <v>20</v>
      </c>
      <c r="B114" s="49">
        <v>25000</v>
      </c>
      <c r="C114" s="73">
        <f>B114/B117</f>
        <v>1</v>
      </c>
      <c r="E114" s="17" t="s">
        <v>20</v>
      </c>
      <c r="F114" s="18">
        <v>1305437</v>
      </c>
      <c r="G114" s="19">
        <v>0.9033</v>
      </c>
    </row>
    <row r="115" spans="1:7" ht="13.5" thickBot="1">
      <c r="A115" s="72" t="s">
        <v>21</v>
      </c>
      <c r="B115" s="49"/>
      <c r="C115" s="73">
        <f>B115/B117</f>
        <v>0</v>
      </c>
      <c r="E115" s="17" t="s">
        <v>21</v>
      </c>
      <c r="F115" s="18">
        <v>0</v>
      </c>
      <c r="G115" s="19" t="s">
        <v>22</v>
      </c>
    </row>
    <row r="116" spans="1:7" ht="13.5" thickBot="1">
      <c r="A116" s="72" t="s">
        <v>23</v>
      </c>
      <c r="B116" s="49"/>
      <c r="C116" s="73">
        <f>B116/B117</f>
        <v>0</v>
      </c>
      <c r="E116" s="17" t="s">
        <v>23</v>
      </c>
      <c r="F116" s="18">
        <v>0</v>
      </c>
      <c r="G116" s="19" t="s">
        <v>22</v>
      </c>
    </row>
    <row r="117" spans="1:7" ht="13.5" thickBot="1">
      <c r="A117" s="72" t="s">
        <v>17</v>
      </c>
      <c r="B117" s="49">
        <f>SUM(B113:B116)</f>
        <v>25000</v>
      </c>
      <c r="C117" s="73">
        <f>SUM(C113:C116)</f>
        <v>1</v>
      </c>
      <c r="E117" s="17" t="s">
        <v>17</v>
      </c>
      <c r="F117" s="22">
        <f>SUM(F113:F116)</f>
        <v>1450486</v>
      </c>
      <c r="G117" s="19">
        <f>SUM(G113:G116)</f>
        <v>1</v>
      </c>
    </row>
    <row r="118" spans="1:7" ht="13.5" thickBot="1">
      <c r="A118" s="69" t="s">
        <v>24</v>
      </c>
      <c r="B118" s="43"/>
      <c r="C118" s="70"/>
      <c r="E118" s="23" t="s">
        <v>24</v>
      </c>
      <c r="F118" s="24"/>
      <c r="G118" s="25"/>
    </row>
    <row r="119" spans="1:7" ht="106.5" customHeight="1" thickBot="1">
      <c r="A119" s="74" t="s">
        <v>57</v>
      </c>
      <c r="B119" s="75"/>
      <c r="C119" s="76"/>
      <c r="E119" s="26" t="s">
        <v>58</v>
      </c>
      <c r="F119" s="27"/>
      <c r="G119" s="28"/>
    </row>
    <row r="120" ht="13.5" thickBot="1"/>
    <row r="121" spans="1:7" ht="12.75">
      <c r="A121" s="1" t="s">
        <v>0</v>
      </c>
      <c r="B121" s="4" t="s">
        <v>59</v>
      </c>
      <c r="C121" s="5"/>
      <c r="E121" s="1" t="s">
        <v>60</v>
      </c>
      <c r="F121" s="4" t="s">
        <v>61</v>
      </c>
      <c r="G121" s="5"/>
    </row>
    <row r="122" spans="1:7" ht="12.75">
      <c r="A122" s="6" t="s">
        <v>4</v>
      </c>
      <c r="B122" s="7" t="s">
        <v>5</v>
      </c>
      <c r="C122" s="8"/>
      <c r="E122" s="6" t="s">
        <v>4</v>
      </c>
      <c r="F122" s="7" t="s">
        <v>5</v>
      </c>
      <c r="G122" s="8"/>
    </row>
    <row r="123" spans="1:7" ht="26.25" thickBot="1">
      <c r="A123" s="9" t="s">
        <v>7</v>
      </c>
      <c r="B123" s="10" t="s">
        <v>62</v>
      </c>
      <c r="C123" s="11"/>
      <c r="E123" s="9" t="s">
        <v>7</v>
      </c>
      <c r="F123" s="10" t="s">
        <v>62</v>
      </c>
      <c r="G123" s="11"/>
    </row>
    <row r="124" spans="1:7" ht="13.5" thickBot="1">
      <c r="A124" s="12" t="s">
        <v>10</v>
      </c>
      <c r="B124" s="13"/>
      <c r="C124" s="14"/>
      <c r="E124" s="12" t="s">
        <v>10</v>
      </c>
      <c r="F124" s="13"/>
      <c r="G124" s="14"/>
    </row>
    <row r="125" spans="1:7" ht="13.5" thickBot="1">
      <c r="A125" s="15"/>
      <c r="B125" s="15" t="s">
        <v>11</v>
      </c>
      <c r="C125" s="16" t="s">
        <v>12</v>
      </c>
      <c r="E125" s="15"/>
      <c r="F125" s="15" t="s">
        <v>11</v>
      </c>
      <c r="G125" s="16" t="s">
        <v>12</v>
      </c>
    </row>
    <row r="126" spans="1:7" ht="13.5" thickBot="1">
      <c r="A126" s="17" t="s">
        <v>13</v>
      </c>
      <c r="B126" s="18">
        <v>0</v>
      </c>
      <c r="C126" s="19" t="s">
        <v>22</v>
      </c>
      <c r="E126" s="17" t="s">
        <v>13</v>
      </c>
      <c r="F126" s="18">
        <v>0</v>
      </c>
      <c r="G126" s="19" t="s">
        <v>22</v>
      </c>
    </row>
    <row r="127" spans="1:7" ht="13.5" thickBot="1">
      <c r="A127" s="17" t="s">
        <v>14</v>
      </c>
      <c r="B127" s="18">
        <v>-167474</v>
      </c>
      <c r="C127" s="19">
        <f>B127/B130</f>
        <v>-0.7636753305973553</v>
      </c>
      <c r="E127" s="17" t="s">
        <v>14</v>
      </c>
      <c r="F127" s="18">
        <v>9576</v>
      </c>
      <c r="G127" s="19">
        <f>F127/F130</f>
        <v>0.5</v>
      </c>
    </row>
    <row r="128" spans="1:7" ht="13.5" thickBot="1">
      <c r="A128" s="17" t="s">
        <v>15</v>
      </c>
      <c r="B128" s="18">
        <v>386774</v>
      </c>
      <c r="C128" s="19">
        <f>B128/B130</f>
        <v>1.7636753305973552</v>
      </c>
      <c r="E128" s="17" t="s">
        <v>15</v>
      </c>
      <c r="F128" s="18">
        <v>9576</v>
      </c>
      <c r="G128" s="19">
        <f>F128/F130</f>
        <v>0.5</v>
      </c>
    </row>
    <row r="129" spans="1:7" ht="13.5" thickBot="1">
      <c r="A129" s="17" t="s">
        <v>16</v>
      </c>
      <c r="B129" s="18">
        <v>0</v>
      </c>
      <c r="C129" s="19">
        <v>0</v>
      </c>
      <c r="E129" s="17" t="s">
        <v>16</v>
      </c>
      <c r="F129" s="18">
        <v>0</v>
      </c>
      <c r="G129" s="19">
        <v>0</v>
      </c>
    </row>
    <row r="130" spans="1:7" ht="13.5" thickBot="1">
      <c r="A130" s="21" t="s">
        <v>17</v>
      </c>
      <c r="B130" s="22">
        <f>SUM(B126:B129)</f>
        <v>219300</v>
      </c>
      <c r="C130" s="19">
        <f>SUM(C126:C129)</f>
        <v>0.9999999999999999</v>
      </c>
      <c r="E130" s="21" t="s">
        <v>17</v>
      </c>
      <c r="F130" s="22">
        <f>SUM(F126:F129)</f>
        <v>19152</v>
      </c>
      <c r="G130" s="19">
        <f>SUM(G126:G129)</f>
        <v>1</v>
      </c>
    </row>
    <row r="131" spans="1:7" ht="13.5" thickBot="1">
      <c r="A131" s="12" t="s">
        <v>18</v>
      </c>
      <c r="B131" s="13"/>
      <c r="C131" s="14"/>
      <c r="E131" s="12" t="s">
        <v>18</v>
      </c>
      <c r="F131" s="13"/>
      <c r="G131" s="14"/>
    </row>
    <row r="132" spans="1:7" ht="13.5" thickBot="1">
      <c r="A132" s="15"/>
      <c r="B132" s="15" t="s">
        <v>11</v>
      </c>
      <c r="C132" s="16" t="s">
        <v>12</v>
      </c>
      <c r="E132" s="15"/>
      <c r="F132" s="15" t="s">
        <v>11</v>
      </c>
      <c r="G132" s="16" t="s">
        <v>12</v>
      </c>
    </row>
    <row r="133" spans="1:7" ht="13.5" thickBot="1">
      <c r="A133" s="17" t="s">
        <v>19</v>
      </c>
      <c r="B133" s="18">
        <v>54825</v>
      </c>
      <c r="C133" s="19">
        <f>B133/B137</f>
        <v>0.25</v>
      </c>
      <c r="E133" s="17" t="s">
        <v>19</v>
      </c>
      <c r="F133" s="18"/>
      <c r="G133" s="19">
        <f>F133/F137</f>
        <v>0</v>
      </c>
    </row>
    <row r="134" spans="1:7" ht="13.5" thickBot="1">
      <c r="A134" s="17" t="s">
        <v>20</v>
      </c>
      <c r="B134" s="18">
        <v>164475</v>
      </c>
      <c r="C134" s="19">
        <f>B134/B137</f>
        <v>0.75</v>
      </c>
      <c r="E134" s="17" t="s">
        <v>20</v>
      </c>
      <c r="F134" s="18">
        <v>19152</v>
      </c>
      <c r="G134" s="19">
        <f>F134/F137</f>
        <v>1</v>
      </c>
    </row>
    <row r="135" spans="1:7" ht="13.5" thickBot="1">
      <c r="A135" s="17" t="s">
        <v>21</v>
      </c>
      <c r="B135" s="18">
        <v>0</v>
      </c>
      <c r="C135" s="19" t="s">
        <v>22</v>
      </c>
      <c r="E135" s="17" t="s">
        <v>21</v>
      </c>
      <c r="F135" s="18">
        <v>0</v>
      </c>
      <c r="G135" s="19" t="s">
        <v>22</v>
      </c>
    </row>
    <row r="136" spans="1:7" ht="13.5" thickBot="1">
      <c r="A136" s="17" t="s">
        <v>23</v>
      </c>
      <c r="B136" s="18">
        <v>0</v>
      </c>
      <c r="C136" s="19" t="s">
        <v>22</v>
      </c>
      <c r="E136" s="17" t="s">
        <v>23</v>
      </c>
      <c r="F136" s="18">
        <v>0</v>
      </c>
      <c r="G136" s="19" t="s">
        <v>22</v>
      </c>
    </row>
    <row r="137" spans="1:7" ht="13.5" thickBot="1">
      <c r="A137" s="17" t="s">
        <v>17</v>
      </c>
      <c r="B137" s="22">
        <f>SUM(B133:B136)</f>
        <v>219300</v>
      </c>
      <c r="C137" s="19">
        <f>SUM(C133:C136)</f>
        <v>1</v>
      </c>
      <c r="E137" s="17" t="s">
        <v>17</v>
      </c>
      <c r="F137" s="22">
        <f>SUM(F133:F136)</f>
        <v>19152</v>
      </c>
      <c r="G137" s="19">
        <f>SUM(G133:G136)</f>
        <v>1</v>
      </c>
    </row>
    <row r="138" spans="1:7" ht="13.5" thickBot="1">
      <c r="A138" s="23" t="s">
        <v>24</v>
      </c>
      <c r="B138" s="24"/>
      <c r="C138" s="25"/>
      <c r="E138" s="23" t="s">
        <v>24</v>
      </c>
      <c r="F138" s="24"/>
      <c r="G138" s="25"/>
    </row>
    <row r="139" spans="1:7" ht="114.75" customHeight="1" thickBot="1">
      <c r="A139" s="26" t="s">
        <v>63</v>
      </c>
      <c r="B139" s="27"/>
      <c r="C139" s="28"/>
      <c r="E139" s="26" t="s">
        <v>64</v>
      </c>
      <c r="F139" s="27"/>
      <c r="G139" s="28"/>
    </row>
  </sheetData>
  <mergeCells count="98">
    <mergeCell ref="A139:C139"/>
    <mergeCell ref="E139:G139"/>
    <mergeCell ref="A131:C131"/>
    <mergeCell ref="E131:G131"/>
    <mergeCell ref="A138:C138"/>
    <mergeCell ref="E138:G138"/>
    <mergeCell ref="B123:C123"/>
    <mergeCell ref="F123:G123"/>
    <mergeCell ref="A124:C124"/>
    <mergeCell ref="E124:G124"/>
    <mergeCell ref="B121:C121"/>
    <mergeCell ref="F121:G121"/>
    <mergeCell ref="B122:C122"/>
    <mergeCell ref="F122:G122"/>
    <mergeCell ref="A118:C118"/>
    <mergeCell ref="E118:G118"/>
    <mergeCell ref="A119:C119"/>
    <mergeCell ref="E119:G119"/>
    <mergeCell ref="A104:C104"/>
    <mergeCell ref="E104:G104"/>
    <mergeCell ref="A111:C111"/>
    <mergeCell ref="E111:G111"/>
    <mergeCell ref="B102:C102"/>
    <mergeCell ref="F102:G102"/>
    <mergeCell ref="B103:C103"/>
    <mergeCell ref="F103:G103"/>
    <mergeCell ref="A99:C99"/>
    <mergeCell ref="E99:G99"/>
    <mergeCell ref="B101:C101"/>
    <mergeCell ref="F101:G101"/>
    <mergeCell ref="A91:C91"/>
    <mergeCell ref="E91:G91"/>
    <mergeCell ref="A98:C98"/>
    <mergeCell ref="E98:G98"/>
    <mergeCell ref="B83:C83"/>
    <mergeCell ref="F83:G83"/>
    <mergeCell ref="A84:C84"/>
    <mergeCell ref="E84:G84"/>
    <mergeCell ref="B81:C81"/>
    <mergeCell ref="F81:G81"/>
    <mergeCell ref="B82:C82"/>
    <mergeCell ref="F82:G82"/>
    <mergeCell ref="A78:C78"/>
    <mergeCell ref="E78:G78"/>
    <mergeCell ref="A79:C79"/>
    <mergeCell ref="E79:G79"/>
    <mergeCell ref="A64:C64"/>
    <mergeCell ref="E64:G64"/>
    <mergeCell ref="A71:C71"/>
    <mergeCell ref="E71:G71"/>
    <mergeCell ref="B62:C62"/>
    <mergeCell ref="F62:G62"/>
    <mergeCell ref="B63:C63"/>
    <mergeCell ref="F63:G63"/>
    <mergeCell ref="A59:C59"/>
    <mergeCell ref="E59:G59"/>
    <mergeCell ref="B61:C61"/>
    <mergeCell ref="F61:G61"/>
    <mergeCell ref="A51:C51"/>
    <mergeCell ref="E51:G51"/>
    <mergeCell ref="A58:C58"/>
    <mergeCell ref="E58:G58"/>
    <mergeCell ref="B43:C43"/>
    <mergeCell ref="F43:G43"/>
    <mergeCell ref="A44:C44"/>
    <mergeCell ref="E44:G44"/>
    <mergeCell ref="B41:C41"/>
    <mergeCell ref="F41:G41"/>
    <mergeCell ref="B42:C42"/>
    <mergeCell ref="F42:G42"/>
    <mergeCell ref="A38:C38"/>
    <mergeCell ref="E38:G38"/>
    <mergeCell ref="A39:C39"/>
    <mergeCell ref="E39:G39"/>
    <mergeCell ref="A24:C24"/>
    <mergeCell ref="E24:G24"/>
    <mergeCell ref="A31:C31"/>
    <mergeCell ref="E31:G31"/>
    <mergeCell ref="B22:C22"/>
    <mergeCell ref="F22:G22"/>
    <mergeCell ref="B23:C23"/>
    <mergeCell ref="F23:G23"/>
    <mergeCell ref="A19:C19"/>
    <mergeCell ref="E19:G19"/>
    <mergeCell ref="B21:C21"/>
    <mergeCell ref="F21:G21"/>
    <mergeCell ref="A11:C11"/>
    <mergeCell ref="E11:G11"/>
    <mergeCell ref="A18:C18"/>
    <mergeCell ref="E18:G18"/>
    <mergeCell ref="B3:C3"/>
    <mergeCell ref="F3:G3"/>
    <mergeCell ref="A4:C4"/>
    <mergeCell ref="E4:G4"/>
    <mergeCell ref="B1:C1"/>
    <mergeCell ref="F1:G1"/>
    <mergeCell ref="B2:C2"/>
    <mergeCell ref="F2:G2"/>
  </mergeCells>
  <printOptions/>
  <pageMargins left="0.75" right="0.75" top="1" bottom="1" header="0.5" footer="0.5"/>
  <pageSetup horizontalDpi="600" verticalDpi="600" orientation="portrait" scale="83" r:id="rId1"/>
  <rowBreaks count="3" manualBreakCount="3">
    <brk id="39" max="255" man="1"/>
    <brk id="79" max="255" man="1"/>
    <brk id="12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Uber</dc:creator>
  <cp:keywords/>
  <dc:description/>
  <cp:lastModifiedBy>Derek Uber</cp:lastModifiedBy>
  <cp:lastPrinted>2005-05-12T13:24:56Z</cp:lastPrinted>
  <dcterms:created xsi:type="dcterms:W3CDTF">2005-05-12T13:22:59Z</dcterms:created>
  <dcterms:modified xsi:type="dcterms:W3CDTF">2005-05-12T13:36:13Z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